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607" activeTab="0"/>
  </bookViews>
  <sheets>
    <sheet name="zadání" sheetId="1" r:id="rId1"/>
    <sheet name="Tabulka" sheetId="2" r:id="rId2"/>
  </sheets>
  <definedNames>
    <definedName name="_xlnm.Print_Area" localSheetId="1">'Tabulka'!$B$1:$J$40</definedName>
  </definedNames>
  <calcPr fullCalcOnLoad="1"/>
</workbook>
</file>

<file path=xl/comments2.xml><?xml version="1.0" encoding="utf-8"?>
<comments xmlns="http://schemas.openxmlformats.org/spreadsheetml/2006/main">
  <authors>
    <author>Biomechanika</author>
  </authors>
  <commentList>
    <comment ref="I36" authorId="0">
      <text>
        <r>
          <rPr>
            <b/>
            <sz val="8"/>
            <rFont val="Tahoma"/>
            <family val="0"/>
          </rPr>
          <t>s</t>
        </r>
        <r>
          <rPr>
            <b/>
            <sz val="9"/>
            <rFont val="Tahoma"/>
            <family val="2"/>
          </rPr>
          <t>oučet výše uvedených buněk provede počítač sám</t>
        </r>
        <r>
          <rPr>
            <b/>
            <sz val="8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9"/>
            <rFont val="Tahoma"/>
            <family val="2"/>
          </rPr>
          <t>výpočet souřadnic provede počítač sám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<sst xmlns="http://schemas.openxmlformats.org/spreadsheetml/2006/main" count="78" uniqueCount="73">
  <si>
    <t>Hlava</t>
  </si>
  <si>
    <t>Nadloktí-levé</t>
  </si>
  <si>
    <t>Nadloktí-pravé</t>
  </si>
  <si>
    <t>Předloktí-levé</t>
  </si>
  <si>
    <t>Předloktí-pravé</t>
  </si>
  <si>
    <t>Ruka-levá</t>
  </si>
  <si>
    <t>Ruka-pravá</t>
  </si>
  <si>
    <t>Trup</t>
  </si>
  <si>
    <t>Stehno-levé</t>
  </si>
  <si>
    <t>Stehno-pravé</t>
  </si>
  <si>
    <t>Bérec-levý</t>
  </si>
  <si>
    <t>Bérec-pravý</t>
  </si>
  <si>
    <t>Noha-levá</t>
  </si>
  <si>
    <t>Noha-pravá</t>
  </si>
  <si>
    <t>Segment</t>
  </si>
  <si>
    <t>Y-souřadnice celkového těžiště je:</t>
  </si>
  <si>
    <t>X-souřadnice celkového těžiště je:</t>
  </si>
  <si>
    <t>Xi, Yi -souřadnice segmentu</t>
  </si>
  <si>
    <t>mi     -hmotnost segmentu</t>
  </si>
  <si>
    <t>Znáte použité vzorce?</t>
  </si>
  <si>
    <t>Celková m(kg)</t>
  </si>
  <si>
    <t>S</t>
  </si>
  <si>
    <t>Zadej hmotnost(kg):</t>
  </si>
  <si>
    <t>Zadej výšku(cm):</t>
  </si>
  <si>
    <t>Kontrola</t>
  </si>
  <si>
    <t>SEGMENT</t>
  </si>
  <si>
    <t>B0 [kg]</t>
  </si>
  <si>
    <t>B1</t>
  </si>
  <si>
    <t>B2 [kg/cm]</t>
  </si>
  <si>
    <t>Horní část trupu</t>
  </si>
  <si>
    <t>Střední část trupu</t>
  </si>
  <si>
    <t>Dolní část trupu</t>
  </si>
  <si>
    <t>Trup celkem</t>
  </si>
  <si>
    <t>Stehno</t>
  </si>
  <si>
    <t>Berec</t>
  </si>
  <si>
    <t>Noha</t>
  </si>
  <si>
    <t xml:space="preserve">Nadloktí </t>
  </si>
  <si>
    <t>Předloktí</t>
  </si>
  <si>
    <t>Ruka</t>
  </si>
  <si>
    <t>hmotnost (kg)</t>
  </si>
  <si>
    <t>výpočtu</t>
  </si>
  <si>
    <t>x</t>
  </si>
  <si>
    <t>y</t>
  </si>
  <si>
    <t>Výpočet hmotností segmentů těla - provede se automaticky</t>
  </si>
  <si>
    <t>Program pro výpočet celkového těžiště soustavy</t>
  </si>
  <si>
    <r>
      <t>y</t>
    </r>
    <r>
      <rPr>
        <b/>
        <vertAlign val="subscript"/>
        <sz val="14"/>
        <rFont val="Times New Roman"/>
        <family val="1"/>
      </rPr>
      <t>i</t>
    </r>
    <r>
      <rPr>
        <b/>
        <sz val="14"/>
        <rFont val="Times New Roman"/>
        <family val="1"/>
      </rPr>
      <t>m</t>
    </r>
    <r>
      <rPr>
        <b/>
        <vertAlign val="subscript"/>
        <sz val="14"/>
        <rFont val="Times New Roman"/>
        <family val="1"/>
      </rPr>
      <t>i</t>
    </r>
  </si>
  <si>
    <r>
      <t>x</t>
    </r>
    <r>
      <rPr>
        <b/>
        <vertAlign val="subscript"/>
        <sz val="14"/>
        <rFont val="Times New Roman"/>
        <family val="1"/>
      </rPr>
      <t>i</t>
    </r>
    <r>
      <rPr>
        <b/>
        <sz val="14"/>
        <rFont val="Times New Roman"/>
        <family val="1"/>
      </rPr>
      <t>m</t>
    </r>
    <r>
      <rPr>
        <b/>
        <vertAlign val="subscript"/>
        <sz val="14"/>
        <rFont val="Times New Roman"/>
        <family val="1"/>
      </rPr>
      <t>i</t>
    </r>
  </si>
  <si>
    <t>Upozornění: Vyplňte prosím jen zelené buňky, ostatní jsou zamčené a nelze jejich obsah měnit</t>
  </si>
  <si>
    <t>Příjmení:</t>
  </si>
  <si>
    <t>Tx = x-ová souřadnice celkového těžiště těla</t>
  </si>
  <si>
    <t>Ty = y-ová souřadnice celkového těžiště těla</t>
  </si>
  <si>
    <t xml:space="preserve">Nakresli cvičence (sebe) v měřítku 1:10 v libovolné rovnovážné poloze. Do obrázku zakresli celkové těžiště těla tohoto cvičence. </t>
  </si>
  <si>
    <t>Uvažujeme rovinnou situaci.</t>
  </si>
  <si>
    <t xml:space="preserve">Vstupní data: </t>
  </si>
  <si>
    <r>
      <t>·</t>
    </r>
    <r>
      <rPr>
        <sz val="7"/>
        <rFont val="Times New Roman"/>
        <family val="1"/>
      </rPr>
      <t xml:space="preserve">       </t>
    </r>
    <r>
      <rPr>
        <b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a</t>
    </r>
    <r>
      <rPr>
        <b/>
        <sz val="11"/>
        <rFont val="Times New Roman"/>
        <family val="1"/>
      </rPr>
      <t xml:space="preserve"> y</t>
    </r>
    <r>
      <rPr>
        <sz val="11"/>
        <rFont val="Times New Roman"/>
        <family val="1"/>
      </rPr>
      <t xml:space="preserve"> souřadnice těžišť všech segmentů těla (max. počet segmentů = 14, trup uvažujeme jako celek)</t>
    </r>
  </si>
  <si>
    <t>obrázek, v němž bude zakresleno celkové těžiště těla</t>
  </si>
  <si>
    <t xml:space="preserve"> přehledná tabulka všech vstupních hodnot</t>
  </si>
  <si>
    <r>
      <t>Výstupní hodnoty:</t>
    </r>
    <r>
      <rPr>
        <b/>
        <sz val="11"/>
        <rFont val="Times New Roman"/>
        <family val="1"/>
      </rPr>
      <t xml:space="preserve"> x</t>
    </r>
    <r>
      <rPr>
        <sz val="11"/>
        <rFont val="Times New Roman"/>
        <family val="1"/>
      </rPr>
      <t xml:space="preserve"> a </t>
    </r>
    <r>
      <rPr>
        <b/>
        <sz val="11"/>
        <rFont val="Times New Roman"/>
        <family val="1"/>
      </rPr>
      <t>y</t>
    </r>
    <r>
      <rPr>
        <sz val="11"/>
        <rFont val="Times New Roman"/>
        <family val="1"/>
      </rPr>
      <t xml:space="preserve"> souřadnice těžiště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</si>
  <si>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 xml:space="preserve">hmotnosti segmentů </t>
    </r>
  </si>
  <si>
    <t>Hodnotící komentář v tabulce (špatně, správně) se týká pouze postupu pro výpočet,</t>
  </si>
  <si>
    <t>program nemůže kontrolovat správnost zadaných dat, jednotek atd. !!!</t>
  </si>
  <si>
    <t>kde</t>
  </si>
  <si>
    <t xml:space="preserve"> Správnost vzorce (jen kontrola výpočtů, nikoliv vložených hodnot!)</t>
  </si>
  <si>
    <t xml:space="preserve">Hmotnost segmentu (kg) </t>
  </si>
  <si>
    <t>délka segmentu (cm)</t>
  </si>
  <si>
    <t xml:space="preserve">relativní vzdál.těžiště segmentu od prox. konce </t>
  </si>
  <si>
    <t>vzdál.těžiště segmentu od prox. konce (cm)</t>
  </si>
  <si>
    <t>X-ová souřadnice segmentu</t>
  </si>
  <si>
    <t>Y-vá souřadnice segmentu</t>
  </si>
  <si>
    <t>Zadej vzorec pro jeden segment</t>
  </si>
  <si>
    <t xml:space="preserve">Program pro výpočet </t>
  </si>
  <si>
    <t>souřadnic celkového těžiště soustavy</t>
  </si>
  <si>
    <t>Hofmanová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</si>
</sst>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20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sz val="12"/>
      <name val="Arial CE"/>
      <family val="2"/>
    </font>
    <font>
      <b/>
      <sz val="14"/>
      <name val="Symbol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2"/>
    </font>
    <font>
      <b/>
      <sz val="11"/>
      <name val="Arial CE"/>
      <family val="2"/>
    </font>
    <font>
      <b/>
      <sz val="12"/>
      <color indexed="8"/>
      <name val="Arial CE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43" fontId="0" fillId="0" borderId="0" xfId="16" applyAlignment="1">
      <alignment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43" fontId="0" fillId="2" borderId="0" xfId="16" applyFill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43" fontId="0" fillId="4" borderId="4" xfId="16" applyFill="1" applyBorder="1" applyAlignment="1" applyProtection="1">
      <alignment/>
      <protection hidden="1"/>
    </xf>
    <xf numFmtId="2" fontId="1" fillId="4" borderId="5" xfId="0" applyNumberFormat="1" applyFon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2" borderId="6" xfId="0" applyFill="1" applyBorder="1" applyAlignment="1" applyProtection="1">
      <alignment horizontal="center"/>
      <protection hidden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2" borderId="7" xfId="0" applyFill="1" applyBorder="1" applyAlignment="1" applyProtection="1">
      <alignment/>
      <protection hidden="1"/>
    </xf>
    <xf numFmtId="2" fontId="0" fillId="2" borderId="6" xfId="0" applyNumberForma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/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43" fontId="0" fillId="2" borderId="10" xfId="16" applyFill="1" applyBorder="1" applyAlignment="1" applyProtection="1">
      <alignment horizontal="center"/>
      <protection hidden="1"/>
    </xf>
    <xf numFmtId="43" fontId="0" fillId="2" borderId="11" xfId="16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1" fillId="4" borderId="12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43" fontId="0" fillId="4" borderId="0" xfId="16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0" borderId="13" xfId="0" applyBorder="1" applyAlignment="1">
      <alignment/>
    </xf>
    <xf numFmtId="43" fontId="0" fillId="0" borderId="0" xfId="16" applyBorder="1" applyAlignment="1">
      <alignment/>
    </xf>
    <xf numFmtId="0" fontId="0" fillId="2" borderId="14" xfId="0" applyFill="1" applyBorder="1" applyAlignment="1" applyProtection="1">
      <alignment horizontal="center"/>
      <protection hidden="1"/>
    </xf>
    <xf numFmtId="2" fontId="1" fillId="4" borderId="15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0" fillId="0" borderId="14" xfId="0" applyFill="1" applyBorder="1" applyAlignment="1">
      <alignment/>
    </xf>
    <xf numFmtId="2" fontId="0" fillId="5" borderId="6" xfId="0" applyNumberFormat="1" applyFill="1" applyBorder="1" applyAlignment="1" applyProtection="1">
      <alignment horizontal="right"/>
      <protection locked="0"/>
    </xf>
    <xf numFmtId="2" fontId="0" fillId="5" borderId="16" xfId="0" applyNumberFormat="1" applyFill="1" applyBorder="1" applyAlignment="1" applyProtection="1">
      <alignment horizontal="right"/>
      <protection locked="0"/>
    </xf>
    <xf numFmtId="2" fontId="0" fillId="5" borderId="17" xfId="0" applyNumberFormat="1" applyFill="1" applyBorder="1" applyAlignment="1" applyProtection="1">
      <alignment horizontal="right"/>
      <protection locked="0"/>
    </xf>
    <xf numFmtId="2" fontId="0" fillId="5" borderId="9" xfId="0" applyNumberFormat="1" applyFill="1" applyBorder="1" applyAlignment="1" applyProtection="1">
      <alignment horizontal="right"/>
      <protection locked="0"/>
    </xf>
    <xf numFmtId="2" fontId="0" fillId="5" borderId="18" xfId="0" applyNumberFormat="1" applyFill="1" applyBorder="1" applyAlignment="1" applyProtection="1">
      <alignment horizontal="right"/>
      <protection locked="0"/>
    </xf>
    <xf numFmtId="2" fontId="0" fillId="5" borderId="19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5" borderId="20" xfId="0" applyFont="1" applyFill="1" applyBorder="1" applyAlignment="1" applyProtection="1">
      <alignment/>
      <protection locked="0"/>
    </xf>
    <xf numFmtId="0" fontId="7" fillId="5" borderId="21" xfId="0" applyFont="1" applyFill="1" applyBorder="1" applyAlignment="1" applyProtection="1">
      <alignment/>
      <protection locked="0"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 indent="1"/>
    </xf>
    <xf numFmtId="43" fontId="0" fillId="2" borderId="26" xfId="16" applyFill="1" applyBorder="1" applyAlignment="1" applyProtection="1">
      <alignment horizontal="center"/>
      <protection hidden="1"/>
    </xf>
    <xf numFmtId="2" fontId="0" fillId="2" borderId="16" xfId="0" applyNumberFormat="1" applyFill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170" fontId="0" fillId="2" borderId="16" xfId="0" applyNumberFormat="1" applyFill="1" applyBorder="1" applyAlignment="1" applyProtection="1">
      <alignment/>
      <protection/>
    </xf>
    <xf numFmtId="0" fontId="8" fillId="6" borderId="16" xfId="0" applyFont="1" applyFill="1" applyBorder="1" applyAlignment="1" applyProtection="1">
      <alignment horizontal="center"/>
      <protection/>
    </xf>
    <xf numFmtId="0" fontId="0" fillId="7" borderId="5" xfId="0" applyFill="1" applyBorder="1" applyAlignment="1" applyProtection="1">
      <alignment/>
      <protection/>
    </xf>
    <xf numFmtId="0" fontId="0" fillId="7" borderId="27" xfId="0" applyFill="1" applyBorder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1" fillId="6" borderId="3" xfId="0" applyFont="1" applyFill="1" applyBorder="1" applyAlignment="1" applyProtection="1">
      <alignment/>
      <protection hidden="1"/>
    </xf>
    <xf numFmtId="0" fontId="0" fillId="6" borderId="4" xfId="0" applyFill="1" applyBorder="1" applyAlignment="1" applyProtection="1">
      <alignment/>
      <protection hidden="1"/>
    </xf>
    <xf numFmtId="43" fontId="0" fillId="6" borderId="4" xfId="16" applyFill="1" applyBorder="1" applyAlignment="1" applyProtection="1">
      <alignment/>
      <protection hidden="1"/>
    </xf>
    <xf numFmtId="2" fontId="1" fillId="6" borderId="28" xfId="0" applyNumberFormat="1" applyFont="1" applyFill="1" applyBorder="1" applyAlignment="1" applyProtection="1">
      <alignment horizontal="center"/>
      <protection/>
    </xf>
    <xf numFmtId="0" fontId="1" fillId="6" borderId="23" xfId="0" applyFont="1" applyFill="1" applyBorder="1" applyAlignment="1" applyProtection="1">
      <alignment/>
      <protection hidden="1"/>
    </xf>
    <xf numFmtId="0" fontId="0" fillId="6" borderId="24" xfId="0" applyFill="1" applyBorder="1" applyAlignment="1" applyProtection="1">
      <alignment/>
      <protection hidden="1"/>
    </xf>
    <xf numFmtId="43" fontId="0" fillId="6" borderId="24" xfId="16" applyFill="1" applyBorder="1" applyAlignment="1" applyProtection="1">
      <alignment/>
      <protection hidden="1"/>
    </xf>
    <xf numFmtId="2" fontId="1" fillId="6" borderId="11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2" fontId="0" fillId="5" borderId="14" xfId="0" applyNumberFormat="1" applyFill="1" applyBorder="1" applyAlignment="1" applyProtection="1">
      <alignment horizontal="right"/>
      <protection locked="0"/>
    </xf>
    <xf numFmtId="2" fontId="0" fillId="5" borderId="29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/>
      <protection hidden="1"/>
    </xf>
    <xf numFmtId="2" fontId="0" fillId="5" borderId="31" xfId="0" applyNumberFormat="1" applyFill="1" applyBorder="1" applyAlignment="1" applyProtection="1">
      <alignment horizontal="right"/>
      <protection locked="0"/>
    </xf>
    <xf numFmtId="0" fontId="7" fillId="8" borderId="32" xfId="0" applyFont="1" applyFill="1" applyBorder="1" applyAlignment="1" applyProtection="1">
      <alignment/>
      <protection hidden="1"/>
    </xf>
    <xf numFmtId="0" fontId="7" fillId="8" borderId="17" xfId="0" applyFont="1" applyFill="1" applyBorder="1" applyAlignment="1" applyProtection="1">
      <alignment/>
      <protection hidden="1"/>
    </xf>
    <xf numFmtId="0" fontId="5" fillId="0" borderId="24" xfId="0" applyFont="1" applyBorder="1" applyAlignment="1">
      <alignment horizontal="center"/>
    </xf>
    <xf numFmtId="0" fontId="1" fillId="6" borderId="33" xfId="0" applyFont="1" applyFill="1" applyBorder="1" applyAlignment="1" applyProtection="1">
      <alignment/>
      <protection/>
    </xf>
    <xf numFmtId="0" fontId="0" fillId="6" borderId="28" xfId="0" applyFill="1" applyBorder="1" applyAlignment="1" applyProtection="1">
      <alignment/>
      <protection/>
    </xf>
    <xf numFmtId="0" fontId="1" fillId="6" borderId="23" xfId="0" applyFont="1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5" borderId="34" xfId="0" applyFill="1" applyBorder="1" applyAlignment="1" applyProtection="1">
      <alignment/>
      <protection locked="0"/>
    </xf>
    <xf numFmtId="0" fontId="0" fillId="5" borderId="35" xfId="0" applyFill="1" applyBorder="1" applyAlignment="1" applyProtection="1">
      <alignment/>
      <protection locked="0"/>
    </xf>
    <xf numFmtId="0" fontId="0" fillId="5" borderId="36" xfId="0" applyFill="1" applyBorder="1" applyAlignment="1">
      <alignment/>
    </xf>
    <xf numFmtId="0" fontId="5" fillId="0" borderId="25" xfId="0" applyFont="1" applyBorder="1" applyAlignment="1">
      <alignment/>
    </xf>
    <xf numFmtId="43" fontId="0" fillId="5" borderId="16" xfId="16" applyFill="1" applyBorder="1" applyAlignment="1" applyProtection="1">
      <alignment horizontal="center"/>
      <protection locked="0"/>
    </xf>
    <xf numFmtId="43" fontId="0" fillId="5" borderId="6" xfId="16" applyFill="1" applyBorder="1" applyAlignment="1" applyProtection="1">
      <alignment horizontal="center"/>
      <protection locked="0"/>
    </xf>
    <xf numFmtId="43" fontId="0" fillId="5" borderId="9" xfId="16" applyFill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39" xfId="0" applyFont="1" applyFill="1" applyBorder="1" applyAlignment="1" applyProtection="1">
      <alignment horizontal="center" vertical="center" wrapText="1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22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17" fillId="2" borderId="37" xfId="0" applyFont="1" applyFill="1" applyBorder="1" applyAlignment="1" applyProtection="1">
      <alignment horizontal="center" vertical="center" wrapText="1"/>
      <protection hidden="1"/>
    </xf>
    <xf numFmtId="0" fontId="17" fillId="2" borderId="24" xfId="0" applyFont="1" applyFill="1" applyBorder="1" applyAlignment="1" applyProtection="1">
      <alignment horizontal="center" vertical="center" wrapText="1"/>
      <protection hidden="1"/>
    </xf>
    <xf numFmtId="0" fontId="17" fillId="2" borderId="25" xfId="0" applyFont="1" applyFill="1" applyBorder="1" applyAlignment="1" applyProtection="1">
      <alignment horizontal="center" vertical="center" wrapText="1"/>
      <protection hidden="1"/>
    </xf>
    <xf numFmtId="0" fontId="18" fillId="2" borderId="40" xfId="0" applyFont="1" applyFill="1" applyBorder="1" applyAlignment="1" applyProtection="1">
      <alignment horizontal="center" vertical="center" textRotation="90" wrapText="1"/>
      <protection hidden="1"/>
    </xf>
    <xf numFmtId="0" fontId="18" fillId="2" borderId="1" xfId="0" applyFont="1" applyFill="1" applyBorder="1" applyAlignment="1" applyProtection="1">
      <alignment horizontal="center" vertical="center" textRotation="90" wrapText="1"/>
      <protection hidden="1"/>
    </xf>
    <xf numFmtId="0" fontId="18" fillId="2" borderId="41" xfId="0" applyFont="1" applyFill="1" applyBorder="1" applyAlignment="1" applyProtection="1">
      <alignment horizontal="center" vertical="center" textRotation="90" wrapText="1"/>
      <protection hidden="1"/>
    </xf>
    <xf numFmtId="0" fontId="18" fillId="2" borderId="42" xfId="0" applyFont="1" applyFill="1" applyBorder="1" applyAlignment="1" applyProtection="1">
      <alignment horizontal="center" vertical="center"/>
      <protection hidden="1"/>
    </xf>
    <xf numFmtId="0" fontId="18" fillId="2" borderId="43" xfId="0" applyFont="1" applyFill="1" applyBorder="1" applyAlignment="1" applyProtection="1">
      <alignment horizontal="center" vertical="center"/>
      <protection hidden="1"/>
    </xf>
    <xf numFmtId="0" fontId="18" fillId="2" borderId="44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workbookViewId="0" topLeftCell="B1">
      <selection activeCell="K11" sqref="K11"/>
    </sheetView>
  </sheetViews>
  <sheetFormatPr defaultColWidth="9.00390625" defaultRowHeight="12.75"/>
  <cols>
    <col min="1" max="1" width="5.875" style="0" customWidth="1"/>
  </cols>
  <sheetData>
    <row r="1" spans="2:15" ht="18">
      <c r="B1" s="34" t="s">
        <v>44</v>
      </c>
      <c r="M1" s="42"/>
      <c r="N1" s="42"/>
      <c r="O1" s="42"/>
    </row>
    <row r="2" spans="13:15" ht="13.5" thickBot="1">
      <c r="M2" s="42"/>
      <c r="N2" s="42"/>
      <c r="O2" s="42"/>
    </row>
    <row r="3" spans="2:15" ht="15" customHeight="1">
      <c r="B3" s="90" t="s">
        <v>51</v>
      </c>
      <c r="C3" s="91"/>
      <c r="D3" s="91"/>
      <c r="E3" s="91"/>
      <c r="F3" s="91"/>
      <c r="G3" s="91"/>
      <c r="H3" s="92"/>
      <c r="M3" s="42"/>
      <c r="N3" s="42"/>
      <c r="O3" s="42"/>
    </row>
    <row r="4" spans="2:15" ht="12.75">
      <c r="B4" s="93"/>
      <c r="C4" s="94"/>
      <c r="D4" s="94"/>
      <c r="E4" s="94"/>
      <c r="F4" s="94"/>
      <c r="G4" s="94"/>
      <c r="H4" s="95"/>
      <c r="M4" s="42"/>
      <c r="N4" s="42"/>
      <c r="O4" s="42"/>
    </row>
    <row r="5" spans="2:15" ht="12.75">
      <c r="B5" s="93"/>
      <c r="C5" s="94"/>
      <c r="D5" s="94"/>
      <c r="E5" s="94"/>
      <c r="F5" s="94"/>
      <c r="G5" s="94"/>
      <c r="H5" s="95"/>
      <c r="M5" s="42"/>
      <c r="N5" s="42"/>
      <c r="O5" s="42"/>
    </row>
    <row r="6" spans="2:15" ht="12.75">
      <c r="B6" s="93"/>
      <c r="C6" s="94"/>
      <c r="D6" s="94"/>
      <c r="E6" s="94"/>
      <c r="F6" s="94"/>
      <c r="G6" s="94"/>
      <c r="H6" s="95"/>
      <c r="M6" s="42"/>
      <c r="N6" s="42"/>
      <c r="O6" s="42"/>
    </row>
    <row r="7" spans="2:15" ht="13.5" thickBot="1">
      <c r="B7" s="96"/>
      <c r="C7" s="97"/>
      <c r="D7" s="97"/>
      <c r="E7" s="97"/>
      <c r="F7" s="97"/>
      <c r="G7" s="97"/>
      <c r="H7" s="98"/>
      <c r="M7" s="42"/>
      <c r="N7" s="42"/>
      <c r="O7" s="42"/>
    </row>
    <row r="8" spans="13:15" ht="12.75">
      <c r="M8" s="42"/>
      <c r="N8" s="42"/>
      <c r="O8" s="42"/>
    </row>
    <row r="9" spans="2:15" ht="15">
      <c r="B9" s="53" t="s">
        <v>52</v>
      </c>
      <c r="M9" s="42"/>
      <c r="N9" s="42"/>
      <c r="O9" s="42"/>
    </row>
    <row r="10" spans="13:15" ht="12.75">
      <c r="M10" s="42"/>
      <c r="N10" s="42"/>
      <c r="O10" s="42"/>
    </row>
    <row r="11" spans="2:15" ht="15">
      <c r="B11" s="53" t="s">
        <v>53</v>
      </c>
      <c r="M11" s="42"/>
      <c r="N11" s="42"/>
      <c r="O11" s="42"/>
    </row>
    <row r="12" spans="2:15" ht="15">
      <c r="B12" s="54" t="s">
        <v>58</v>
      </c>
      <c r="M12" s="42"/>
      <c r="N12" s="42"/>
      <c r="O12" s="42"/>
    </row>
    <row r="13" spans="2:15" ht="15">
      <c r="B13" s="54" t="s">
        <v>54</v>
      </c>
      <c r="M13" s="42"/>
      <c r="N13" s="42"/>
      <c r="O13" s="42"/>
    </row>
    <row r="14" spans="13:15" ht="12.75">
      <c r="M14" s="42"/>
      <c r="N14" s="42"/>
      <c r="O14" s="42"/>
    </row>
    <row r="15" spans="2:15" ht="15">
      <c r="B15" s="53" t="s">
        <v>57</v>
      </c>
      <c r="M15" s="42"/>
      <c r="N15" s="42"/>
      <c r="O15" s="42"/>
    </row>
    <row r="16" spans="2:15" ht="12.75">
      <c r="B16" t="s">
        <v>55</v>
      </c>
      <c r="M16" s="42"/>
      <c r="N16" s="42"/>
      <c r="O16" s="42"/>
    </row>
    <row r="17" spans="2:15" ht="12.75">
      <c r="B17" t="s">
        <v>56</v>
      </c>
      <c r="M17" s="42"/>
      <c r="N17" s="42"/>
      <c r="O17" s="42"/>
    </row>
    <row r="18" spans="13:15" ht="12.75">
      <c r="M18" s="42"/>
      <c r="N18" s="42"/>
      <c r="O18" s="42"/>
    </row>
    <row r="19" spans="2:15" ht="12.75">
      <c r="B19" t="s">
        <v>59</v>
      </c>
      <c r="M19" s="42"/>
      <c r="N19" s="42"/>
      <c r="O19" s="42"/>
    </row>
    <row r="20" spans="2:15" ht="12.75">
      <c r="B20" t="s">
        <v>60</v>
      </c>
      <c r="M20" s="42"/>
      <c r="N20" s="42"/>
      <c r="O20" s="42"/>
    </row>
    <row r="21" spans="13:15" ht="12.75">
      <c r="M21" s="42"/>
      <c r="N21" s="42"/>
      <c r="O21" s="42"/>
    </row>
    <row r="22" spans="13:15" ht="12.75">
      <c r="M22" s="42"/>
      <c r="N22" s="42"/>
      <c r="O22" s="42"/>
    </row>
    <row r="23" spans="2:15" ht="15">
      <c r="B23" s="1" t="s">
        <v>19</v>
      </c>
      <c r="M23" s="42"/>
      <c r="N23" s="42"/>
      <c r="O23" s="42"/>
    </row>
    <row r="24" spans="8:15" ht="13.5" thickBot="1">
      <c r="H24" t="s">
        <v>61</v>
      </c>
      <c r="M24" s="42"/>
      <c r="N24" s="42"/>
      <c r="O24" s="42"/>
    </row>
    <row r="25" spans="8:15" ht="12.75">
      <c r="H25" s="47" t="s">
        <v>17</v>
      </c>
      <c r="I25" s="48"/>
      <c r="J25" s="49"/>
      <c r="M25" s="42"/>
      <c r="N25" s="42"/>
      <c r="O25" s="42"/>
    </row>
    <row r="26" spans="8:15" ht="13.5" thickBot="1">
      <c r="H26" s="50" t="s">
        <v>18</v>
      </c>
      <c r="I26" s="51"/>
      <c r="J26" s="52"/>
      <c r="M26" s="42"/>
      <c r="N26" s="42"/>
      <c r="O26" s="42"/>
    </row>
    <row r="27" spans="13:15" ht="12.75">
      <c r="M27" s="42"/>
      <c r="N27" s="42"/>
      <c r="O27" s="42"/>
    </row>
    <row r="28" spans="8:15" ht="12.75">
      <c r="H28" t="s">
        <v>49</v>
      </c>
      <c r="M28" s="42"/>
      <c r="N28" s="42"/>
      <c r="O28" s="42"/>
    </row>
    <row r="29" spans="8:15" ht="12.75">
      <c r="H29" t="s">
        <v>50</v>
      </c>
      <c r="M29" s="42"/>
      <c r="N29" s="42"/>
      <c r="O29" s="42"/>
    </row>
    <row r="30" spans="13:15" ht="12.75">
      <c r="M30" s="42"/>
      <c r="N30" s="42"/>
      <c r="O30" s="42"/>
    </row>
  </sheetData>
  <sheetProtection password="C626" sheet="1" objects="1" scenarios="1"/>
  <mergeCells count="1">
    <mergeCell ref="B3:H7"/>
  </mergeCells>
  <printOptions/>
  <pageMargins left="0.75" right="0.75" top="1" bottom="1" header="0.4921259845" footer="0.4921259845"/>
  <pageSetup orientation="portrait" paperSize="9"/>
  <legacyDrawing r:id="rId3"/>
  <oleObjects>
    <oleObject progId="Equation.3" shapeId="265826" r:id="rId1"/>
    <oleObject progId="Equation.3" shapeId="26629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="75" zoomScaleNormal="75" workbookViewId="0" topLeftCell="A1">
      <selection activeCell="F45" sqref="F45"/>
    </sheetView>
  </sheetViews>
  <sheetFormatPr defaultColWidth="9.00390625" defaultRowHeight="12.75"/>
  <cols>
    <col min="1" max="1" width="2.375" style="0" customWidth="1"/>
    <col min="2" max="2" width="16.25390625" style="0" customWidth="1"/>
    <col min="3" max="3" width="8.75390625" style="0" customWidth="1"/>
    <col min="4" max="4" width="12.25390625" style="3" customWidth="1"/>
    <col min="5" max="5" width="10.375" style="3" customWidth="1"/>
    <col min="6" max="6" width="12.25390625" style="3" customWidth="1"/>
    <col min="7" max="7" width="10.375" style="0" customWidth="1"/>
    <col min="8" max="8" width="9.875" style="0" customWidth="1"/>
    <col min="9" max="9" width="9.75390625" style="0" customWidth="1"/>
    <col min="10" max="10" width="9.625" style="0" customWidth="1"/>
    <col min="11" max="11" width="11.625" style="0" customWidth="1"/>
    <col min="12" max="12" width="11.25390625" style="0" customWidth="1"/>
    <col min="13" max="13" width="8.875" style="17" hidden="1" customWidth="1"/>
    <col min="14" max="14" width="11.375" style="17" hidden="1" customWidth="1"/>
    <col min="15" max="15" width="0.12890625" style="0" hidden="1" customWidth="1"/>
    <col min="16" max="31" width="9.125" style="42" customWidth="1"/>
  </cols>
  <sheetData>
    <row r="1" ht="19.5" customHeight="1" thickBot="1">
      <c r="F1" s="34" t="s">
        <v>70</v>
      </c>
    </row>
    <row r="2" spans="2:6" ht="21" customHeight="1" thickBot="1">
      <c r="B2" s="79" t="s">
        <v>22</v>
      </c>
      <c r="C2" s="80"/>
      <c r="D2" s="83">
        <v>52</v>
      </c>
      <c r="F2" s="34" t="s">
        <v>71</v>
      </c>
    </row>
    <row r="3" spans="2:12" ht="18" customHeight="1" thickBot="1">
      <c r="B3" s="81" t="s">
        <v>23</v>
      </c>
      <c r="C3" s="82"/>
      <c r="D3" s="84">
        <v>168</v>
      </c>
      <c r="E3"/>
      <c r="F3" s="44" t="s">
        <v>48</v>
      </c>
      <c r="G3" s="45" t="s">
        <v>72</v>
      </c>
      <c r="H3" s="46"/>
      <c r="I3" s="46"/>
      <c r="J3" s="85"/>
      <c r="K3" s="42"/>
      <c r="L3" s="42"/>
    </row>
    <row r="4" spans="1:12" ht="12.75" hidden="1">
      <c r="A4" t="s">
        <v>43</v>
      </c>
      <c r="D4"/>
      <c r="E4"/>
      <c r="F4"/>
      <c r="K4" s="42"/>
      <c r="L4" s="42"/>
    </row>
    <row r="5" spans="2:12" ht="12.75" hidden="1">
      <c r="B5" t="s">
        <v>25</v>
      </c>
      <c r="C5" s="14" t="s">
        <v>26</v>
      </c>
      <c r="D5" s="14" t="s">
        <v>27</v>
      </c>
      <c r="E5" s="14"/>
      <c r="F5" s="14"/>
      <c r="G5" s="14" t="s">
        <v>28</v>
      </c>
      <c r="H5" s="14" t="s">
        <v>39</v>
      </c>
      <c r="K5" s="42"/>
      <c r="L5" s="42"/>
    </row>
    <row r="6" spans="2:12" ht="12.75" hidden="1">
      <c r="B6" t="s">
        <v>0</v>
      </c>
      <c r="C6">
        <v>1.296</v>
      </c>
      <c r="D6">
        <v>0.0171</v>
      </c>
      <c r="E6"/>
      <c r="F6"/>
      <c r="G6">
        <v>0.0143</v>
      </c>
      <c r="H6" s="15">
        <f>C6+D6*$D$2+G6*$D$3</f>
        <v>4.5876</v>
      </c>
      <c r="I6" s="15"/>
      <c r="K6" s="42"/>
      <c r="L6" s="42"/>
    </row>
    <row r="7" spans="2:12" ht="12.75" hidden="1">
      <c r="B7" t="s">
        <v>29</v>
      </c>
      <c r="C7">
        <v>8.2144</v>
      </c>
      <c r="D7">
        <v>0.1862</v>
      </c>
      <c r="E7"/>
      <c r="F7"/>
      <c r="G7">
        <v>-0.0584</v>
      </c>
      <c r="H7" s="15">
        <f aca="true" t="shared" si="0" ref="H7:H16">C7+D7*$D$2+G7*$D$3</f>
        <v>8.0856</v>
      </c>
      <c r="K7" s="42"/>
      <c r="L7" s="42"/>
    </row>
    <row r="8" spans="2:12" ht="12.75" hidden="1">
      <c r="B8" t="s">
        <v>30</v>
      </c>
      <c r="C8">
        <v>7.181</v>
      </c>
      <c r="D8">
        <v>0.2234</v>
      </c>
      <c r="E8"/>
      <c r="F8"/>
      <c r="G8">
        <v>-0.0663</v>
      </c>
      <c r="H8" s="15">
        <f t="shared" si="0"/>
        <v>7.6594</v>
      </c>
      <c r="K8" s="42"/>
      <c r="L8" s="42"/>
    </row>
    <row r="9" spans="2:12" ht="12.75" hidden="1">
      <c r="B9" t="s">
        <v>31</v>
      </c>
      <c r="C9">
        <v>-7.498</v>
      </c>
      <c r="D9">
        <v>0.0976</v>
      </c>
      <c r="E9"/>
      <c r="F9"/>
      <c r="G9">
        <v>0.04896</v>
      </c>
      <c r="H9" s="15">
        <f t="shared" si="0"/>
        <v>5.80248</v>
      </c>
      <c r="K9" s="42"/>
      <c r="L9" s="42"/>
    </row>
    <row r="10" spans="2:12" ht="12.75" hidden="1">
      <c r="B10" t="s">
        <v>32</v>
      </c>
      <c r="D10"/>
      <c r="E10"/>
      <c r="F10"/>
      <c r="H10" s="15">
        <f>SUM(H7:H9)</f>
        <v>21.54748</v>
      </c>
      <c r="K10" s="42"/>
      <c r="L10" s="42"/>
    </row>
    <row r="11" spans="2:12" ht="12.75" hidden="1">
      <c r="B11" t="s">
        <v>33</v>
      </c>
      <c r="C11">
        <v>-2.649</v>
      </c>
      <c r="D11">
        <v>0.1463</v>
      </c>
      <c r="E11"/>
      <c r="F11"/>
      <c r="G11">
        <v>0.0137</v>
      </c>
      <c r="H11" s="15">
        <f t="shared" si="0"/>
        <v>7.260200000000001</v>
      </c>
      <c r="K11" s="42"/>
      <c r="L11" s="42"/>
    </row>
    <row r="12" spans="2:12" ht="12.75" hidden="1">
      <c r="B12" t="s">
        <v>34</v>
      </c>
      <c r="C12">
        <v>-1.592</v>
      </c>
      <c r="D12">
        <v>0.03616</v>
      </c>
      <c r="E12"/>
      <c r="F12"/>
      <c r="G12">
        <v>0.0121</v>
      </c>
      <c r="H12" s="15">
        <f t="shared" si="0"/>
        <v>2.3211199999999996</v>
      </c>
      <c r="K12" s="42"/>
      <c r="L12" s="42"/>
    </row>
    <row r="13" spans="2:12" ht="12.75" hidden="1">
      <c r="B13" t="s">
        <v>35</v>
      </c>
      <c r="C13">
        <v>-0.829</v>
      </c>
      <c r="D13">
        <v>0.0077</v>
      </c>
      <c r="E13"/>
      <c r="F13"/>
      <c r="G13">
        <v>0.0073</v>
      </c>
      <c r="H13" s="15">
        <f t="shared" si="0"/>
        <v>0.7978000000000001</v>
      </c>
      <c r="K13" s="42"/>
      <c r="L13" s="42"/>
    </row>
    <row r="14" spans="2:12" ht="12.75" hidden="1">
      <c r="B14" t="s">
        <v>36</v>
      </c>
      <c r="C14">
        <v>0.25</v>
      </c>
      <c r="D14">
        <v>0.03012</v>
      </c>
      <c r="E14"/>
      <c r="F14"/>
      <c r="G14">
        <v>-0.0027</v>
      </c>
      <c r="H14" s="15">
        <f t="shared" si="0"/>
        <v>1.36264</v>
      </c>
      <c r="K14" s="42"/>
      <c r="L14" s="42"/>
    </row>
    <row r="15" spans="2:12" ht="12.75" hidden="1">
      <c r="B15" t="s">
        <v>37</v>
      </c>
      <c r="C15">
        <v>0.3185</v>
      </c>
      <c r="D15">
        <v>0.01445</v>
      </c>
      <c r="E15"/>
      <c r="F15"/>
      <c r="G15">
        <v>-0.00114</v>
      </c>
      <c r="H15" s="15">
        <f t="shared" si="0"/>
        <v>0.87838</v>
      </c>
      <c r="K15" s="42"/>
      <c r="L15" s="42"/>
    </row>
    <row r="16" spans="2:12" ht="12.75" hidden="1">
      <c r="B16" t="s">
        <v>38</v>
      </c>
      <c r="C16">
        <v>-0.1165</v>
      </c>
      <c r="D16">
        <v>0.0036</v>
      </c>
      <c r="E16"/>
      <c r="F16"/>
      <c r="G16">
        <v>0.00175</v>
      </c>
      <c r="H16" s="15">
        <f t="shared" si="0"/>
        <v>0.36469999999999997</v>
      </c>
      <c r="K16" s="42"/>
      <c r="L16" s="42"/>
    </row>
    <row r="17" spans="1:15" ht="25.5" customHeight="1" thickBot="1">
      <c r="A17" s="5"/>
      <c r="B17" s="71" t="s">
        <v>47</v>
      </c>
      <c r="C17" s="5"/>
      <c r="D17" s="6"/>
      <c r="E17" s="6"/>
      <c r="F17" s="6"/>
      <c r="G17" s="5"/>
      <c r="H17" s="5"/>
      <c r="I17" s="5"/>
      <c r="J17" s="5"/>
      <c r="K17" s="42"/>
      <c r="L17" s="42"/>
      <c r="M17" s="13"/>
      <c r="N17" s="18"/>
      <c r="O17" s="4"/>
    </row>
    <row r="18" spans="1:15" ht="12.75">
      <c r="A18" s="5"/>
      <c r="B18" s="112" t="s">
        <v>14</v>
      </c>
      <c r="C18" s="109" t="s">
        <v>63</v>
      </c>
      <c r="D18" s="109" t="s">
        <v>65</v>
      </c>
      <c r="E18" s="109" t="s">
        <v>64</v>
      </c>
      <c r="F18" s="109" t="s">
        <v>66</v>
      </c>
      <c r="G18" s="109" t="s">
        <v>67</v>
      </c>
      <c r="H18" s="109" t="s">
        <v>68</v>
      </c>
      <c r="I18" s="99" t="s">
        <v>69</v>
      </c>
      <c r="J18" s="100"/>
      <c r="K18" s="103" t="s">
        <v>62</v>
      </c>
      <c r="L18" s="104"/>
      <c r="M18" s="32" t="s">
        <v>24</v>
      </c>
      <c r="N18" s="16" t="s">
        <v>24</v>
      </c>
      <c r="O18" s="62"/>
    </row>
    <row r="19" spans="1:15" ht="12.75" customHeight="1">
      <c r="A19" s="5"/>
      <c r="B19" s="113"/>
      <c r="C19" s="110"/>
      <c r="D19" s="110"/>
      <c r="E19" s="110"/>
      <c r="F19" s="110"/>
      <c r="G19" s="110"/>
      <c r="H19" s="110"/>
      <c r="I19" s="101"/>
      <c r="J19" s="102"/>
      <c r="K19" s="105"/>
      <c r="L19" s="106"/>
      <c r="M19" s="32"/>
      <c r="N19" s="16"/>
      <c r="O19" s="4"/>
    </row>
    <row r="20" spans="1:15" ht="12.75" customHeight="1">
      <c r="A20" s="5"/>
      <c r="B20" s="113"/>
      <c r="C20" s="110"/>
      <c r="D20" s="110"/>
      <c r="E20" s="110"/>
      <c r="F20" s="110"/>
      <c r="G20" s="110"/>
      <c r="H20" s="110"/>
      <c r="I20" s="101"/>
      <c r="J20" s="102"/>
      <c r="K20" s="105"/>
      <c r="L20" s="106"/>
      <c r="M20" s="32" t="s">
        <v>40</v>
      </c>
      <c r="N20" s="16" t="s">
        <v>40</v>
      </c>
      <c r="O20" s="4"/>
    </row>
    <row r="21" spans="1:15" ht="54.75" customHeight="1" thickBot="1">
      <c r="A21" s="5"/>
      <c r="B21" s="114"/>
      <c r="C21" s="111"/>
      <c r="D21" s="111"/>
      <c r="E21" s="111"/>
      <c r="F21" s="111"/>
      <c r="G21" s="111"/>
      <c r="H21" s="111"/>
      <c r="I21" s="78" t="s">
        <v>46</v>
      </c>
      <c r="J21" s="86" t="s">
        <v>45</v>
      </c>
      <c r="K21" s="107"/>
      <c r="L21" s="108"/>
      <c r="M21" s="32" t="s">
        <v>41</v>
      </c>
      <c r="N21" s="16" t="s">
        <v>42</v>
      </c>
      <c r="O21" s="4"/>
    </row>
    <row r="22" spans="1:15" ht="15">
      <c r="A22" s="5"/>
      <c r="B22" s="74" t="s">
        <v>0</v>
      </c>
      <c r="C22" s="56">
        <f>H6</f>
        <v>4.5876</v>
      </c>
      <c r="D22" s="55">
        <v>0.5</v>
      </c>
      <c r="E22" s="87">
        <v>22</v>
      </c>
      <c r="F22" s="87"/>
      <c r="G22" s="75"/>
      <c r="H22" s="37"/>
      <c r="I22" s="37"/>
      <c r="J22" s="38"/>
      <c r="K22" s="76" t="str">
        <f>IF(OR($D$2="",$D$3=""),"doplň m,v",IF(G22="","doplň x",IF(I22=M22,"správně","špatně")))</f>
        <v>doplň x</v>
      </c>
      <c r="L22" s="77" t="str">
        <f>IF(OR($D$2="",$D$3=""),"doplň m,v",IF(H22="","doplň y",IF(J22=N22,"správně","špatně")))</f>
        <v>doplň y</v>
      </c>
      <c r="M22" s="35">
        <f aca="true" t="shared" si="1" ref="M22:M35">G22*C22</f>
        <v>0</v>
      </c>
      <c r="N22" s="18">
        <f>H22*C22</f>
        <v>0</v>
      </c>
      <c r="O22" s="4">
        <f>H22*C22</f>
        <v>0</v>
      </c>
    </row>
    <row r="23" spans="1:15" ht="15">
      <c r="A23" s="5"/>
      <c r="B23" s="19" t="s">
        <v>1</v>
      </c>
      <c r="C23" s="20">
        <f>H14</f>
        <v>1.36264</v>
      </c>
      <c r="D23" s="23">
        <v>0.4444444444444444</v>
      </c>
      <c r="E23" s="88">
        <v>30</v>
      </c>
      <c r="F23" s="88"/>
      <c r="G23" s="72"/>
      <c r="H23" s="36"/>
      <c r="I23" s="37"/>
      <c r="J23" s="38"/>
      <c r="K23" s="76" t="str">
        <f aca="true" t="shared" si="2" ref="K23:K35">IF(OR($D$2="",$D$3=""),"doplň m,v",IF(G23="","doplň x",IF(I23=M23,"správně","špatně")))</f>
        <v>doplň x</v>
      </c>
      <c r="L23" s="77" t="str">
        <f aca="true" t="shared" si="3" ref="L23:L35">IF(OR($D$2="",$D$3=""),"doplň m,v",IF(H23="","doplň y",IF(J23=N23,"správně","špatně")))</f>
        <v>doplň y</v>
      </c>
      <c r="M23" s="35">
        <f t="shared" si="1"/>
        <v>0</v>
      </c>
      <c r="N23" s="18">
        <f aca="true" t="shared" si="4" ref="N23:N35">H23*C23</f>
        <v>0</v>
      </c>
      <c r="O23" s="4">
        <f aca="true" t="shared" si="5" ref="O23:O35">H23*C23</f>
        <v>0</v>
      </c>
    </row>
    <row r="24" spans="1:15" ht="15">
      <c r="A24" s="5"/>
      <c r="B24" s="19" t="s">
        <v>2</v>
      </c>
      <c r="C24" s="20">
        <f>H14</f>
        <v>1.36264</v>
      </c>
      <c r="D24" s="23">
        <v>0.4444444444444444</v>
      </c>
      <c r="E24" s="88">
        <v>30</v>
      </c>
      <c r="F24" s="88"/>
      <c r="G24" s="72"/>
      <c r="H24" s="36"/>
      <c r="I24" s="37"/>
      <c r="J24" s="38"/>
      <c r="K24" s="76" t="str">
        <f t="shared" si="2"/>
        <v>doplň x</v>
      </c>
      <c r="L24" s="77" t="str">
        <f t="shared" si="3"/>
        <v>doplň y</v>
      </c>
      <c r="M24" s="35">
        <f t="shared" si="1"/>
        <v>0</v>
      </c>
      <c r="N24" s="18">
        <f t="shared" si="4"/>
        <v>0</v>
      </c>
      <c r="O24" s="4">
        <f t="shared" si="5"/>
        <v>0</v>
      </c>
    </row>
    <row r="25" spans="1:15" ht="15">
      <c r="A25" s="5"/>
      <c r="B25" s="19" t="s">
        <v>3</v>
      </c>
      <c r="C25" s="20">
        <f>H15</f>
        <v>0.87838</v>
      </c>
      <c r="D25" s="23">
        <v>0.4444444444444444</v>
      </c>
      <c r="E25" s="88">
        <v>27</v>
      </c>
      <c r="F25" s="88"/>
      <c r="G25" s="72"/>
      <c r="H25" s="36"/>
      <c r="I25" s="37"/>
      <c r="J25" s="38"/>
      <c r="K25" s="76" t="str">
        <f t="shared" si="2"/>
        <v>doplň x</v>
      </c>
      <c r="L25" s="77" t="str">
        <f t="shared" si="3"/>
        <v>doplň y</v>
      </c>
      <c r="M25" s="35">
        <f t="shared" si="1"/>
        <v>0</v>
      </c>
      <c r="N25" s="18">
        <f t="shared" si="4"/>
        <v>0</v>
      </c>
      <c r="O25" s="4">
        <f t="shared" si="5"/>
        <v>0</v>
      </c>
    </row>
    <row r="26" spans="1:15" ht="15">
      <c r="A26" s="5"/>
      <c r="B26" s="19" t="s">
        <v>4</v>
      </c>
      <c r="C26" s="20">
        <f>H15</f>
        <v>0.87838</v>
      </c>
      <c r="D26" s="23">
        <v>0.4444444444444444</v>
      </c>
      <c r="E26" s="88">
        <v>27</v>
      </c>
      <c r="F26" s="88"/>
      <c r="G26" s="72"/>
      <c r="H26" s="36"/>
      <c r="I26" s="37"/>
      <c r="J26" s="38"/>
      <c r="K26" s="76" t="str">
        <f t="shared" si="2"/>
        <v>doplň x</v>
      </c>
      <c r="L26" s="77" t="str">
        <f t="shared" si="3"/>
        <v>doplň y</v>
      </c>
      <c r="M26" s="35">
        <f t="shared" si="1"/>
        <v>0</v>
      </c>
      <c r="N26" s="18">
        <f t="shared" si="4"/>
        <v>0</v>
      </c>
      <c r="O26" s="4">
        <f t="shared" si="5"/>
        <v>0</v>
      </c>
    </row>
    <row r="27" spans="1:15" ht="15">
      <c r="A27" s="5"/>
      <c r="B27" s="19" t="s">
        <v>5</v>
      </c>
      <c r="C27" s="20">
        <f>H16</f>
        <v>0.36469999999999997</v>
      </c>
      <c r="D27" s="23">
        <v>0.4</v>
      </c>
      <c r="E27" s="88">
        <v>17</v>
      </c>
      <c r="F27" s="88"/>
      <c r="G27" s="72"/>
      <c r="H27" s="36"/>
      <c r="I27" s="37"/>
      <c r="J27" s="38"/>
      <c r="K27" s="76" t="str">
        <f t="shared" si="2"/>
        <v>doplň x</v>
      </c>
      <c r="L27" s="77" t="str">
        <f t="shared" si="3"/>
        <v>doplň y</v>
      </c>
      <c r="M27" s="35">
        <f t="shared" si="1"/>
        <v>0</v>
      </c>
      <c r="N27" s="18">
        <f t="shared" si="4"/>
        <v>0</v>
      </c>
      <c r="O27" s="4">
        <f t="shared" si="5"/>
        <v>0</v>
      </c>
    </row>
    <row r="28" spans="1:15" ht="15">
      <c r="A28" s="5"/>
      <c r="B28" s="19" t="s">
        <v>6</v>
      </c>
      <c r="C28" s="20">
        <f>H16</f>
        <v>0.36469999999999997</v>
      </c>
      <c r="D28" s="23">
        <v>0.4</v>
      </c>
      <c r="E28" s="88">
        <v>17</v>
      </c>
      <c r="F28" s="88"/>
      <c r="G28" s="72"/>
      <c r="H28" s="36"/>
      <c r="I28" s="37"/>
      <c r="J28" s="38"/>
      <c r="K28" s="76" t="str">
        <f t="shared" si="2"/>
        <v>doplň x</v>
      </c>
      <c r="L28" s="77" t="str">
        <f t="shared" si="3"/>
        <v>doplň y</v>
      </c>
      <c r="M28" s="35">
        <f t="shared" si="1"/>
        <v>0</v>
      </c>
      <c r="N28" s="18">
        <f t="shared" si="4"/>
        <v>0</v>
      </c>
      <c r="O28" s="4">
        <f t="shared" si="5"/>
        <v>0</v>
      </c>
    </row>
    <row r="29" spans="1:15" ht="15">
      <c r="A29" s="5"/>
      <c r="B29" s="19" t="s">
        <v>7</v>
      </c>
      <c r="C29" s="20">
        <f>H10</f>
        <v>21.54748</v>
      </c>
      <c r="D29" s="23">
        <v>0.4</v>
      </c>
      <c r="E29" s="88">
        <v>33</v>
      </c>
      <c r="F29" s="88"/>
      <c r="G29" s="72"/>
      <c r="H29" s="36"/>
      <c r="I29" s="37"/>
      <c r="J29" s="38"/>
      <c r="K29" s="76" t="str">
        <f t="shared" si="2"/>
        <v>doplň x</v>
      </c>
      <c r="L29" s="77" t="str">
        <f t="shared" si="3"/>
        <v>doplň y</v>
      </c>
      <c r="M29" s="35">
        <f t="shared" si="1"/>
        <v>0</v>
      </c>
      <c r="N29" s="18">
        <f t="shared" si="4"/>
        <v>0</v>
      </c>
      <c r="O29" s="4">
        <f t="shared" si="5"/>
        <v>0</v>
      </c>
    </row>
    <row r="30" spans="1:15" ht="15">
      <c r="A30" s="5"/>
      <c r="B30" s="19" t="s">
        <v>8</v>
      </c>
      <c r="C30" s="20">
        <f>H11</f>
        <v>7.260200000000001</v>
      </c>
      <c r="D30" s="23">
        <v>0.4444444444444444</v>
      </c>
      <c r="E30" s="88">
        <v>45</v>
      </c>
      <c r="F30" s="88"/>
      <c r="G30" s="72"/>
      <c r="H30" s="36"/>
      <c r="I30" s="37"/>
      <c r="J30" s="38"/>
      <c r="K30" s="76" t="str">
        <f t="shared" si="2"/>
        <v>doplň x</v>
      </c>
      <c r="L30" s="77" t="str">
        <f t="shared" si="3"/>
        <v>doplň y</v>
      </c>
      <c r="M30" s="35">
        <f t="shared" si="1"/>
        <v>0</v>
      </c>
      <c r="N30" s="18">
        <f t="shared" si="4"/>
        <v>0</v>
      </c>
      <c r="O30" s="4">
        <f t="shared" si="5"/>
        <v>0</v>
      </c>
    </row>
    <row r="31" spans="1:15" ht="15">
      <c r="A31" s="5"/>
      <c r="B31" s="19" t="s">
        <v>9</v>
      </c>
      <c r="C31" s="20">
        <f>H11</f>
        <v>7.260200000000001</v>
      </c>
      <c r="D31" s="23">
        <v>0.4444444444444444</v>
      </c>
      <c r="E31" s="88">
        <v>45</v>
      </c>
      <c r="F31" s="88"/>
      <c r="G31" s="72"/>
      <c r="H31" s="36"/>
      <c r="I31" s="37"/>
      <c r="J31" s="38"/>
      <c r="K31" s="76" t="str">
        <f t="shared" si="2"/>
        <v>doplň x</v>
      </c>
      <c r="L31" s="77" t="str">
        <f t="shared" si="3"/>
        <v>doplň y</v>
      </c>
      <c r="M31" s="35">
        <f t="shared" si="1"/>
        <v>0</v>
      </c>
      <c r="N31" s="18">
        <f t="shared" si="4"/>
        <v>0</v>
      </c>
      <c r="O31" s="4">
        <f t="shared" si="5"/>
        <v>0</v>
      </c>
    </row>
    <row r="32" spans="1:15" ht="15">
      <c r="A32" s="5"/>
      <c r="B32" s="19" t="s">
        <v>10</v>
      </c>
      <c r="C32" s="20">
        <f>H12</f>
        <v>2.3211199999999996</v>
      </c>
      <c r="D32" s="23">
        <v>0.4</v>
      </c>
      <c r="E32" s="88">
        <v>45</v>
      </c>
      <c r="F32" s="88"/>
      <c r="G32" s="72"/>
      <c r="H32" s="36"/>
      <c r="I32" s="37"/>
      <c r="J32" s="38"/>
      <c r="K32" s="76" t="str">
        <f t="shared" si="2"/>
        <v>doplň x</v>
      </c>
      <c r="L32" s="77" t="str">
        <f t="shared" si="3"/>
        <v>doplň y</v>
      </c>
      <c r="M32" s="35">
        <f t="shared" si="1"/>
        <v>0</v>
      </c>
      <c r="N32" s="18">
        <f t="shared" si="4"/>
        <v>0</v>
      </c>
      <c r="O32" s="4">
        <f t="shared" si="5"/>
        <v>0</v>
      </c>
    </row>
    <row r="33" spans="1:15" ht="15">
      <c r="A33" s="5"/>
      <c r="B33" s="19" t="s">
        <v>11</v>
      </c>
      <c r="C33" s="20">
        <f>H12</f>
        <v>2.3211199999999996</v>
      </c>
      <c r="D33" s="23">
        <v>0.4</v>
      </c>
      <c r="E33" s="88">
        <v>45</v>
      </c>
      <c r="F33" s="88"/>
      <c r="G33" s="72"/>
      <c r="H33" s="36"/>
      <c r="I33" s="37"/>
      <c r="J33" s="38"/>
      <c r="K33" s="76" t="str">
        <f t="shared" si="2"/>
        <v>doplň x</v>
      </c>
      <c r="L33" s="77" t="str">
        <f t="shared" si="3"/>
        <v>doplň y</v>
      </c>
      <c r="M33" s="35">
        <f t="shared" si="1"/>
        <v>0</v>
      </c>
      <c r="N33" s="18">
        <f t="shared" si="4"/>
        <v>0</v>
      </c>
      <c r="O33" s="4">
        <f t="shared" si="5"/>
        <v>0</v>
      </c>
    </row>
    <row r="34" spans="1:15" ht="15">
      <c r="A34" s="5"/>
      <c r="B34" s="19" t="s">
        <v>12</v>
      </c>
      <c r="C34" s="20">
        <f>H13</f>
        <v>0.7978000000000001</v>
      </c>
      <c r="D34" s="23">
        <v>0.4</v>
      </c>
      <c r="E34" s="88">
        <v>24</v>
      </c>
      <c r="F34" s="88"/>
      <c r="G34" s="72"/>
      <c r="H34" s="36"/>
      <c r="I34" s="37"/>
      <c r="J34" s="38"/>
      <c r="K34" s="76" t="str">
        <f t="shared" si="2"/>
        <v>doplň x</v>
      </c>
      <c r="L34" s="77" t="str">
        <f t="shared" si="3"/>
        <v>doplň y</v>
      </c>
      <c r="M34" s="35">
        <f t="shared" si="1"/>
        <v>0</v>
      </c>
      <c r="N34" s="18">
        <f t="shared" si="4"/>
        <v>0</v>
      </c>
      <c r="O34" s="4">
        <f t="shared" si="5"/>
        <v>0</v>
      </c>
    </row>
    <row r="35" spans="1:15" ht="15.75" thickBot="1">
      <c r="A35" s="5"/>
      <c r="B35" s="21" t="s">
        <v>13</v>
      </c>
      <c r="C35" s="22">
        <f>H13</f>
        <v>0.7978000000000001</v>
      </c>
      <c r="D35" s="24">
        <v>0.4</v>
      </c>
      <c r="E35" s="89">
        <v>24</v>
      </c>
      <c r="F35" s="89"/>
      <c r="G35" s="73"/>
      <c r="H35" s="39"/>
      <c r="I35" s="40"/>
      <c r="J35" s="41"/>
      <c r="K35" s="76" t="str">
        <f t="shared" si="2"/>
        <v>doplň x</v>
      </c>
      <c r="L35" s="77" t="str">
        <f t="shared" si="3"/>
        <v>doplň y</v>
      </c>
      <c r="M35" s="35">
        <f t="shared" si="1"/>
        <v>0</v>
      </c>
      <c r="N35" s="18">
        <f t="shared" si="4"/>
        <v>0</v>
      </c>
      <c r="O35" s="4">
        <f t="shared" si="5"/>
        <v>0</v>
      </c>
    </row>
    <row r="36" spans="1:15" ht="22.5" customHeight="1" thickBot="1">
      <c r="A36" s="5"/>
      <c r="B36" s="7" t="s">
        <v>20</v>
      </c>
      <c r="C36" s="8">
        <f>SUM(C22:C35)</f>
        <v>52.10476</v>
      </c>
      <c r="D36" s="6"/>
      <c r="E36" s="6"/>
      <c r="F36" s="6"/>
      <c r="G36" s="5"/>
      <c r="H36" s="59" t="s">
        <v>21</v>
      </c>
      <c r="I36" s="58">
        <f>SUM(I22:I35)</f>
        <v>0</v>
      </c>
      <c r="J36" s="58">
        <f>SUM(J22:J35)</f>
        <v>0</v>
      </c>
      <c r="K36" s="42"/>
      <c r="L36" s="42"/>
      <c r="M36" s="13"/>
      <c r="N36" s="18"/>
      <c r="O36" s="4"/>
    </row>
    <row r="37" spans="1:15" ht="0.75" customHeight="1" thickBot="1">
      <c r="A37" s="5"/>
      <c r="B37" s="9" t="s">
        <v>16</v>
      </c>
      <c r="C37" s="10"/>
      <c r="D37" s="11"/>
      <c r="E37" s="11"/>
      <c r="F37" s="11"/>
      <c r="G37" s="12">
        <f>(G22*C22+G23*C23+G24*C24+G25*C25+G26*C26+G27*C27+G28*C28+G29*C29+G30*C30+G31*C31+G32*C32+G33*C33+G34*C34+G35*C35)/C36</f>
        <v>0</v>
      </c>
      <c r="H37" s="5"/>
      <c r="I37" s="5"/>
      <c r="J37" s="5"/>
      <c r="K37" s="42"/>
      <c r="L37" s="42"/>
      <c r="M37" s="13"/>
      <c r="N37" s="18"/>
      <c r="O37" s="4"/>
    </row>
    <row r="38" spans="1:15" ht="16.5" hidden="1" thickBot="1">
      <c r="A38" s="5"/>
      <c r="B38" s="26" t="s">
        <v>15</v>
      </c>
      <c r="C38" s="27"/>
      <c r="D38" s="28"/>
      <c r="E38" s="28"/>
      <c r="F38" s="28"/>
      <c r="G38" s="33">
        <f>(H22*C22+H23*C23+H24*C24+H25*C25+H26*C26+H27*C27+H28*C28+H29*C29+H30*C30+H31*C31+H32*C32+H33*C33+H34*C34+H35*C35)/C36</f>
        <v>0</v>
      </c>
      <c r="H38" s="5"/>
      <c r="I38" s="5"/>
      <c r="J38" s="5"/>
      <c r="K38" s="42"/>
      <c r="L38" s="42"/>
      <c r="M38" s="13"/>
      <c r="N38" s="18"/>
      <c r="O38" s="4"/>
    </row>
    <row r="39" spans="1:15" ht="15.75">
      <c r="A39" s="5"/>
      <c r="B39" s="63" t="s">
        <v>16</v>
      </c>
      <c r="C39" s="64"/>
      <c r="D39" s="65"/>
      <c r="E39" s="65"/>
      <c r="F39" s="65"/>
      <c r="G39" s="66">
        <f>I36/C36</f>
        <v>0</v>
      </c>
      <c r="H39" s="60" t="str">
        <f>IF(G37=G39,"Správně","Špatně")</f>
        <v>Správně</v>
      </c>
      <c r="I39" s="42"/>
      <c r="J39" s="42"/>
      <c r="K39" s="42"/>
      <c r="L39" s="42"/>
      <c r="M39" s="13"/>
      <c r="N39" s="18"/>
      <c r="O39" s="4"/>
    </row>
    <row r="40" spans="1:15" ht="16.5" thickBot="1">
      <c r="A40" s="25"/>
      <c r="B40" s="67" t="s">
        <v>15</v>
      </c>
      <c r="C40" s="68"/>
      <c r="D40" s="69"/>
      <c r="E40" s="69"/>
      <c r="F40" s="69"/>
      <c r="G40" s="70">
        <f>J36/C36</f>
        <v>0</v>
      </c>
      <c r="H40" s="61" t="str">
        <f>IF(G38=G40,"Správně","Špatně")</f>
        <v>Správně</v>
      </c>
      <c r="I40" s="42"/>
      <c r="J40" s="42"/>
      <c r="K40" s="42"/>
      <c r="L40" s="42"/>
      <c r="M40" s="29"/>
      <c r="N40" s="30"/>
      <c r="O40" s="2"/>
    </row>
    <row r="41" spans="2:31" s="2" customFormat="1" ht="12.75">
      <c r="B41"/>
      <c r="D41" s="31"/>
      <c r="E41" s="31"/>
      <c r="F41" s="31"/>
      <c r="I41" s="42"/>
      <c r="J41" s="42"/>
      <c r="K41" s="42"/>
      <c r="L41" s="42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ht="15">
      <c r="B42" s="57"/>
    </row>
  </sheetData>
  <sheetProtection password="CC50" sheet="1" objects="1" scenarios="1"/>
  <mergeCells count="9">
    <mergeCell ref="I18:J20"/>
    <mergeCell ref="K18:L21"/>
    <mergeCell ref="C18:C21"/>
    <mergeCell ref="B18:B21"/>
    <mergeCell ref="E18:E21"/>
    <mergeCell ref="D18:D21"/>
    <mergeCell ref="F18:F21"/>
    <mergeCell ref="G18:G21"/>
    <mergeCell ref="H18:H2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Bivox</cp:lastModifiedBy>
  <cp:lastPrinted>2003-03-28T12:01:25Z</cp:lastPrinted>
  <dcterms:created xsi:type="dcterms:W3CDTF">1999-04-20T14:58:38Z</dcterms:created>
  <dcterms:modified xsi:type="dcterms:W3CDTF">2006-08-15T14:58:18Z</dcterms:modified>
  <cp:category/>
  <cp:version/>
  <cp:contentType/>
  <cp:contentStatus/>
</cp:coreProperties>
</file>